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8800" windowHeight="15960" activeTab="0"/>
  </bookViews>
  <sheets>
    <sheet name="Sheet1" sheetId="1" r:id="rId1"/>
  </sheets>
  <definedNames>
    <definedName name="_xlnm.Print_Area" localSheetId="0">'Sheet1'!$A$1:$V$115</definedName>
  </definedNames>
  <calcPr fullCalcOnLoad="1"/>
</workbook>
</file>

<file path=xl/sharedStrings.xml><?xml version="1.0" encoding="utf-8"?>
<sst xmlns="http://schemas.openxmlformats.org/spreadsheetml/2006/main" count="76" uniqueCount="76">
  <si>
    <t>TEST</t>
  </si>
  <si>
    <t>F</t>
  </si>
  <si>
    <t>E</t>
  </si>
  <si>
    <t>D</t>
  </si>
  <si>
    <t>C</t>
  </si>
  <si>
    <t>B</t>
  </si>
  <si>
    <t>A</t>
  </si>
  <si>
    <t>total test</t>
  </si>
  <si>
    <t>Ispit</t>
  </si>
  <si>
    <t>Popravni</t>
  </si>
  <si>
    <t>Popravni test</t>
  </si>
  <si>
    <t>Domaći (max. 20)</t>
  </si>
  <si>
    <t>Redovni test</t>
  </si>
  <si>
    <t>Prvi avgustovski rok</t>
  </si>
  <si>
    <t>Drugi avgustovski rok</t>
  </si>
  <si>
    <t>Rd. broj</t>
  </si>
  <si>
    <t>Ocjena</t>
  </si>
  <si>
    <t>Ukupno</t>
  </si>
  <si>
    <t>Total ispit</t>
  </si>
  <si>
    <t>PREDMET: Empirijska istraživanja sa osnovama statistike, br. kredita 8.00</t>
  </si>
  <si>
    <t>GRUPA</t>
  </si>
  <si>
    <t>Neaktivno</t>
  </si>
  <si>
    <t>%</t>
  </si>
  <si>
    <t>indeks</t>
  </si>
  <si>
    <t>46/2019</t>
  </si>
  <si>
    <t>52/2019</t>
  </si>
  <si>
    <t>39/2017</t>
  </si>
  <si>
    <t>Rad (10)</t>
  </si>
  <si>
    <t>Prezentacija (10)</t>
  </si>
  <si>
    <t>21/2020</t>
  </si>
  <si>
    <t>26/2020</t>
  </si>
  <si>
    <t>44/2020</t>
  </si>
  <si>
    <t>54/2020</t>
  </si>
  <si>
    <t>59/2020</t>
  </si>
  <si>
    <t>39/2018</t>
  </si>
  <si>
    <t>56/2017</t>
  </si>
  <si>
    <t>Vježbe</t>
  </si>
  <si>
    <t>1/2021</t>
  </si>
  <si>
    <t>2/2021</t>
  </si>
  <si>
    <t>3/2021</t>
  </si>
  <si>
    <t>4/2021</t>
  </si>
  <si>
    <t>5/2021</t>
  </si>
  <si>
    <t>6/2021</t>
  </si>
  <si>
    <t>7/2021</t>
  </si>
  <si>
    <t>9/2021</t>
  </si>
  <si>
    <t>10/2021</t>
  </si>
  <si>
    <t>11/2021</t>
  </si>
  <si>
    <t>13/2021</t>
  </si>
  <si>
    <t>15/2021</t>
  </si>
  <si>
    <t>17/2021</t>
  </si>
  <si>
    <t>18/2021</t>
  </si>
  <si>
    <t>21/2021</t>
  </si>
  <si>
    <t>23/2021</t>
  </si>
  <si>
    <t>27/2021</t>
  </si>
  <si>
    <t>31/2021</t>
  </si>
  <si>
    <t>32/2021</t>
  </si>
  <si>
    <t>33/2021</t>
  </si>
  <si>
    <t>35/2021</t>
  </si>
  <si>
    <t>40/2021</t>
  </si>
  <si>
    <t>41/2021</t>
  </si>
  <si>
    <t>42/2021</t>
  </si>
  <si>
    <t>44/2021</t>
  </si>
  <si>
    <t>46/2021</t>
  </si>
  <si>
    <t>47/2021</t>
  </si>
  <si>
    <t>48/2021</t>
  </si>
  <si>
    <t>51/2021</t>
  </si>
  <si>
    <t>52/2021</t>
  </si>
  <si>
    <t>54/2021</t>
  </si>
  <si>
    <t>55/2021</t>
  </si>
  <si>
    <t>57/2021</t>
  </si>
  <si>
    <t>58/2021</t>
  </si>
  <si>
    <t>141/2021</t>
  </si>
  <si>
    <t>142/2021</t>
  </si>
  <si>
    <t>12/2020</t>
  </si>
  <si>
    <t>35/2020</t>
  </si>
  <si>
    <t>56/2020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</si>
</sst>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0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1"/>
      <color indexed="10"/>
      <name val="Century"/>
      <family val="1"/>
    </font>
    <font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1"/>
      <color rgb="FFFF0000"/>
      <name val="Century"/>
      <family val="1"/>
    </font>
    <font>
      <sz val="12"/>
      <color theme="1"/>
      <name val="Century"/>
      <family val="1"/>
    </font>
    <font>
      <sz val="12"/>
      <color rgb="FFFF0000"/>
      <name val="Century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8" fillId="33" borderId="10" xfId="48" applyFont="1" applyFill="1" applyBorder="1" applyAlignment="1">
      <alignment horizontal="center" vertical="center" wrapText="1" shrinkToFit="1"/>
    </xf>
    <xf numFmtId="0" fontId="48" fillId="33" borderId="0" xfId="0" applyFont="1" applyFill="1" applyAlignment="1">
      <alignment horizontal="center" vertical="center" wrapText="1" shrinkToFit="1"/>
    </xf>
    <xf numFmtId="0" fontId="49" fillId="33" borderId="0" xfId="0" applyFont="1" applyFill="1" applyAlignment="1">
      <alignment horizontal="left"/>
    </xf>
    <xf numFmtId="49" fontId="49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49" fillId="33" borderId="0" xfId="48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0" xfId="0" applyFont="1" applyFill="1" applyAlignment="1">
      <alignment vertical="center" wrapText="1" shrinkToFit="1"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9" fillId="33" borderId="14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194" fontId="49" fillId="33" borderId="0" xfId="0" applyNumberFormat="1" applyFont="1" applyFill="1" applyAlignment="1">
      <alignment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9" fillId="0" borderId="17" xfId="0" applyFont="1" applyBorder="1" applyAlignment="1">
      <alignment/>
    </xf>
    <xf numFmtId="194" fontId="49" fillId="33" borderId="18" xfId="0" applyNumberFormat="1" applyFont="1" applyFill="1" applyBorder="1" applyAlignment="1">
      <alignment/>
    </xf>
    <xf numFmtId="194" fontId="49" fillId="34" borderId="19" xfId="0" applyNumberFormat="1" applyFont="1" applyFill="1" applyBorder="1" applyAlignment="1">
      <alignment/>
    </xf>
    <xf numFmtId="194" fontId="48" fillId="33" borderId="0" xfId="0" applyNumberFormat="1" applyFont="1" applyFill="1" applyAlignment="1">
      <alignment/>
    </xf>
    <xf numFmtId="0" fontId="50" fillId="35" borderId="14" xfId="0" applyFont="1" applyFill="1" applyBorder="1" applyAlignment="1">
      <alignment/>
    </xf>
    <xf numFmtId="0" fontId="50" fillId="35" borderId="1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6" borderId="10" xfId="0" applyFont="1" applyFill="1" applyBorder="1" applyAlignment="1">
      <alignment horizontal="center" vertical="center" textRotation="90" wrapText="1" shrinkToFit="1"/>
    </xf>
    <xf numFmtId="0" fontId="48" fillId="36" borderId="10" xfId="0" applyFont="1" applyFill="1" applyBorder="1" applyAlignment="1">
      <alignment horizontal="center" vertical="center" wrapText="1" shrinkToFit="1"/>
    </xf>
    <xf numFmtId="0" fontId="49" fillId="34" borderId="13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right"/>
    </xf>
    <xf numFmtId="194" fontId="49" fillId="33" borderId="0" xfId="0" applyNumberFormat="1" applyFont="1" applyFill="1" applyBorder="1" applyAlignment="1">
      <alignment/>
    </xf>
    <xf numFmtId="194" fontId="4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194" fontId="50" fillId="33" borderId="0" xfId="0" applyNumberFormat="1" applyFont="1" applyFill="1" applyBorder="1" applyAlignment="1">
      <alignment/>
    </xf>
    <xf numFmtId="194" fontId="50" fillId="33" borderId="0" xfId="0" applyNumberFormat="1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 vertical="center" shrinkToFit="1"/>
    </xf>
    <xf numFmtId="49" fontId="49" fillId="33" borderId="0" xfId="0" applyNumberFormat="1" applyFont="1" applyFill="1" applyBorder="1" applyAlignment="1">
      <alignment/>
    </xf>
    <xf numFmtId="49" fontId="5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49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49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/>
    </xf>
    <xf numFmtId="0" fontId="51" fillId="0" borderId="2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right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33" borderId="27" xfId="0" applyFont="1" applyFill="1" applyBorder="1" applyAlignment="1">
      <alignment horizontal="center"/>
    </xf>
    <xf numFmtId="0" fontId="51" fillId="33" borderId="28" xfId="0" applyFont="1" applyFill="1" applyBorder="1" applyAlignment="1">
      <alignment/>
    </xf>
    <xf numFmtId="0" fontId="49" fillId="33" borderId="29" xfId="0" applyFont="1" applyFill="1" applyBorder="1" applyAlignment="1">
      <alignment/>
    </xf>
    <xf numFmtId="0" fontId="49" fillId="33" borderId="30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49" fillId="33" borderId="28" xfId="0" applyFont="1" applyFill="1" applyBorder="1" applyAlignment="1">
      <alignment/>
    </xf>
    <xf numFmtId="0" fontId="49" fillId="0" borderId="27" xfId="0" applyFont="1" applyFill="1" applyBorder="1" applyAlignment="1">
      <alignment/>
    </xf>
    <xf numFmtId="0" fontId="51" fillId="37" borderId="20" xfId="0" applyFont="1" applyFill="1" applyBorder="1" applyAlignment="1">
      <alignment/>
    </xf>
    <xf numFmtId="0" fontId="49" fillId="37" borderId="31" xfId="0" applyFont="1" applyFill="1" applyBorder="1" applyAlignment="1">
      <alignment horizontal="right"/>
    </xf>
    <xf numFmtId="0" fontId="49" fillId="37" borderId="32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49" fillId="37" borderId="33" xfId="0" applyFont="1" applyFill="1" applyBorder="1" applyAlignment="1">
      <alignment/>
    </xf>
    <xf numFmtId="194" fontId="49" fillId="37" borderId="13" xfId="0" applyNumberFormat="1" applyFont="1" applyFill="1" applyBorder="1" applyAlignment="1">
      <alignment/>
    </xf>
    <xf numFmtId="194" fontId="49" fillId="37" borderId="14" xfId="0" applyNumberFormat="1" applyFont="1" applyFill="1" applyBorder="1" applyAlignment="1">
      <alignment/>
    </xf>
    <xf numFmtId="194" fontId="3" fillId="37" borderId="14" xfId="0" applyNumberFormat="1" applyFont="1" applyFill="1" applyBorder="1" applyAlignment="1">
      <alignment/>
    </xf>
    <xf numFmtId="194" fontId="49" fillId="37" borderId="15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9" fillId="0" borderId="34" xfId="0" applyFont="1" applyBorder="1" applyAlignment="1">
      <alignment/>
    </xf>
    <xf numFmtId="0" fontId="49" fillId="0" borderId="34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/>
    </xf>
    <xf numFmtId="0" fontId="49" fillId="37" borderId="37" xfId="0" applyFont="1" applyFill="1" applyBorder="1" applyAlignment="1">
      <alignment horizontal="right"/>
    </xf>
    <xf numFmtId="0" fontId="49" fillId="33" borderId="35" xfId="0" applyFont="1" applyFill="1" applyBorder="1" applyAlignment="1">
      <alignment/>
    </xf>
    <xf numFmtId="0" fontId="49" fillId="33" borderId="36" xfId="0" applyFont="1" applyFill="1" applyBorder="1" applyAlignment="1">
      <alignment/>
    </xf>
    <xf numFmtId="0" fontId="49" fillId="37" borderId="38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9" fillId="0" borderId="39" xfId="0" applyFont="1" applyBorder="1" applyAlignment="1">
      <alignment horizontal="center"/>
    </xf>
    <xf numFmtId="0" fontId="50" fillId="35" borderId="15" xfId="0" applyFont="1" applyFill="1" applyBorder="1" applyAlignment="1">
      <alignment/>
    </xf>
    <xf numFmtId="49" fontId="2" fillId="0" borderId="37" xfId="0" applyNumberFormat="1" applyFont="1" applyBorder="1" applyAlignment="1">
      <alignment/>
    </xf>
    <xf numFmtId="0" fontId="51" fillId="37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6" borderId="10" xfId="0" applyFont="1" applyFill="1" applyBorder="1" applyAlignment="1">
      <alignment horizontal="center" vertical="center" textRotation="90" wrapText="1" shrinkToFit="1"/>
    </xf>
    <xf numFmtId="0" fontId="48" fillId="36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F10" sqref="F10"/>
    </sheetView>
  </sheetViews>
  <sheetFormatPr defaultColWidth="11.421875" defaultRowHeight="12.75"/>
  <cols>
    <col min="1" max="1" width="4.8515625" style="7" customWidth="1"/>
    <col min="2" max="2" width="8.8515625" style="56" customWidth="1"/>
    <col min="3" max="6" width="7.00390625" style="5" customWidth="1"/>
    <col min="7" max="7" width="5.421875" style="5" customWidth="1"/>
    <col min="8" max="8" width="8.140625" style="6" customWidth="1"/>
    <col min="9" max="9" width="8.140625" style="7" customWidth="1"/>
    <col min="10" max="10" width="6.28125" style="7" customWidth="1"/>
    <col min="11" max="11" width="8.00390625" style="7" customWidth="1"/>
    <col min="12" max="12" width="9.421875" style="7" customWidth="1"/>
    <col min="13" max="13" width="5.8515625" style="7" customWidth="1"/>
    <col min="14" max="14" width="11.8515625" style="7" customWidth="1"/>
    <col min="15" max="15" width="12.00390625" style="7" customWidth="1"/>
    <col min="16" max="16" width="8.140625" style="7" customWidth="1"/>
    <col min="17" max="17" width="11.140625" style="9" customWidth="1"/>
    <col min="18" max="16384" width="11.421875" style="7" customWidth="1"/>
  </cols>
  <sheetData>
    <row r="1" spans="1:22" ht="18" customHeight="1">
      <c r="A1" s="3" t="s">
        <v>19</v>
      </c>
      <c r="B1" s="4"/>
      <c r="Q1" s="8"/>
      <c r="R1" s="18" t="s">
        <v>21</v>
      </c>
      <c r="S1" s="7">
        <f>COUNTIF(Q8:Q69,"Neaktivno")</f>
        <v>17</v>
      </c>
      <c r="T1" s="25" t="s">
        <v>22</v>
      </c>
      <c r="V1" s="7">
        <f>SUM(S2:S7)</f>
        <v>32</v>
      </c>
    </row>
    <row r="2" spans="1:21" ht="18" customHeight="1">
      <c r="A2" s="3"/>
      <c r="B2" s="4"/>
      <c r="Q2" s="8"/>
      <c r="R2" s="18" t="s">
        <v>1</v>
      </c>
      <c r="S2" s="7">
        <f>COUNTIF(Q8:Q69,"F")</f>
        <v>32</v>
      </c>
      <c r="T2" s="26">
        <f aca="true" t="shared" si="0" ref="T2:T7">S2/$V$1*100</f>
        <v>100</v>
      </c>
      <c r="U2" s="20">
        <f>100-T2</f>
        <v>0</v>
      </c>
    </row>
    <row r="3" spans="1:21" ht="18" customHeight="1">
      <c r="A3" s="3"/>
      <c r="B3" s="4"/>
      <c r="Q3" s="8"/>
      <c r="R3" s="18" t="s">
        <v>2</v>
      </c>
      <c r="S3" s="7">
        <f>COUNTIF(Q8:Q69,"E")</f>
        <v>0</v>
      </c>
      <c r="T3" s="26">
        <f t="shared" si="0"/>
        <v>0</v>
      </c>
      <c r="U3" s="20"/>
    </row>
    <row r="4" spans="1:21" ht="18" customHeight="1">
      <c r="A4" s="3"/>
      <c r="B4" s="4"/>
      <c r="Q4" s="8"/>
      <c r="R4" s="18" t="s">
        <v>3</v>
      </c>
      <c r="S4" s="7">
        <f>COUNTIF(Q8:Q69,"D")</f>
        <v>0</v>
      </c>
      <c r="T4" s="26">
        <f t="shared" si="0"/>
        <v>0</v>
      </c>
      <c r="U4" s="20"/>
    </row>
    <row r="5" spans="1:21" ht="33.75" customHeight="1" thickBot="1">
      <c r="A5" s="9"/>
      <c r="B5" s="4"/>
      <c r="Q5" s="10"/>
      <c r="R5" s="18" t="s">
        <v>4</v>
      </c>
      <c r="S5" s="7">
        <f>COUNTIF(Q8:Q69,"C")</f>
        <v>0</v>
      </c>
      <c r="T5" s="26">
        <f t="shared" si="0"/>
        <v>0</v>
      </c>
      <c r="U5" s="20"/>
    </row>
    <row r="6" spans="1:22" s="11" customFormat="1" ht="18" customHeight="1" thickBot="1" thickTop="1">
      <c r="A6" s="109" t="s">
        <v>15</v>
      </c>
      <c r="B6" s="51"/>
      <c r="C6" s="30"/>
      <c r="D6" s="103"/>
      <c r="E6" s="30"/>
      <c r="F6" s="30"/>
      <c r="G6" s="30"/>
      <c r="H6" s="109" t="s">
        <v>0</v>
      </c>
      <c r="I6" s="109"/>
      <c r="J6" s="111" t="s">
        <v>7</v>
      </c>
      <c r="K6" s="109"/>
      <c r="L6" s="109"/>
      <c r="M6" s="33"/>
      <c r="N6" s="109" t="s">
        <v>13</v>
      </c>
      <c r="O6" s="109" t="s">
        <v>14</v>
      </c>
      <c r="P6" s="110" t="s">
        <v>17</v>
      </c>
      <c r="Q6" s="108" t="s">
        <v>16</v>
      </c>
      <c r="R6" s="7" t="s">
        <v>5</v>
      </c>
      <c r="S6" s="7">
        <f>COUNTIF(Q8:Q69,"B")</f>
        <v>0</v>
      </c>
      <c r="T6" s="26">
        <f t="shared" si="0"/>
        <v>0</v>
      </c>
      <c r="U6" s="7"/>
      <c r="V6" s="7"/>
    </row>
    <row r="7" spans="1:22" s="2" customFormat="1" ht="53.25" customHeight="1" thickBot="1" thickTop="1">
      <c r="A7" s="109"/>
      <c r="B7" s="51" t="s">
        <v>23</v>
      </c>
      <c r="C7" s="30" t="s">
        <v>20</v>
      </c>
      <c r="D7" s="103" t="s">
        <v>36</v>
      </c>
      <c r="E7" s="30" t="s">
        <v>27</v>
      </c>
      <c r="F7" s="30" t="s">
        <v>28</v>
      </c>
      <c r="G7" s="32" t="s">
        <v>11</v>
      </c>
      <c r="H7" s="1" t="s">
        <v>12</v>
      </c>
      <c r="I7" s="31" t="s">
        <v>10</v>
      </c>
      <c r="J7" s="111"/>
      <c r="K7" s="31" t="s">
        <v>8</v>
      </c>
      <c r="L7" s="31" t="s">
        <v>9</v>
      </c>
      <c r="M7" s="33" t="s">
        <v>18</v>
      </c>
      <c r="N7" s="109"/>
      <c r="O7" s="109"/>
      <c r="P7" s="110"/>
      <c r="Q7" s="108"/>
      <c r="R7" s="7" t="s">
        <v>6</v>
      </c>
      <c r="S7" s="7">
        <f>COUNTIF(Q8:Q69,"A")</f>
        <v>0</v>
      </c>
      <c r="T7" s="26">
        <f t="shared" si="0"/>
        <v>0</v>
      </c>
      <c r="U7" s="7"/>
      <c r="V7" s="7"/>
    </row>
    <row r="8" spans="1:28" ht="15.75" thickBot="1" thickTop="1">
      <c r="A8" s="12">
        <v>1</v>
      </c>
      <c r="B8" s="57" t="s">
        <v>37</v>
      </c>
      <c r="C8" s="59">
        <v>3</v>
      </c>
      <c r="D8" s="59"/>
      <c r="E8" s="58"/>
      <c r="F8" s="58"/>
      <c r="G8" s="79">
        <f>SUM(D8:F8)</f>
        <v>0</v>
      </c>
      <c r="H8" s="62">
        <v>21</v>
      </c>
      <c r="I8" s="63"/>
      <c r="J8" s="80">
        <f>IF(I8&gt;0,I8,H8)</f>
        <v>21</v>
      </c>
      <c r="K8" s="74"/>
      <c r="L8" s="75"/>
      <c r="M8" s="81">
        <f>IF(L8&gt;0,L8,K8)</f>
        <v>0</v>
      </c>
      <c r="N8" s="13"/>
      <c r="O8" s="13"/>
      <c r="P8" s="85">
        <f aca="true" t="shared" si="1" ref="P8:P39">J8+M8+G8</f>
        <v>21</v>
      </c>
      <c r="Q8" s="14" t="str">
        <f>IF(P8=0,"Neaktivno",IF(P8&gt;89.9,"A",IF(P8&gt;79.9,"B",IF(P8&gt;69.9,"C",IF(P8&gt;59.9,"D",IF(P8&gt;49.9,"E","F"))))))</f>
        <v>F</v>
      </c>
      <c r="R8" s="20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5.75" thickBot="1" thickTop="1">
      <c r="A9" s="16">
        <v>2</v>
      </c>
      <c r="B9" s="57" t="s">
        <v>38</v>
      </c>
      <c r="C9" s="60">
        <v>2</v>
      </c>
      <c r="D9" s="60"/>
      <c r="E9" s="24"/>
      <c r="F9" s="24"/>
      <c r="G9" s="79">
        <f aca="true" t="shared" si="2" ref="G9:G56">SUM(D9:F9)</f>
        <v>0</v>
      </c>
      <c r="H9" s="64">
        <v>28</v>
      </c>
      <c r="I9" s="65"/>
      <c r="J9" s="80">
        <f aca="true" t="shared" si="3" ref="J9:J56">IF(I9&gt;0,I9,H9)</f>
        <v>28</v>
      </c>
      <c r="K9" s="76"/>
      <c r="L9" s="77"/>
      <c r="M9" s="81">
        <f aca="true" t="shared" si="4" ref="M9:M56">IF(L9&gt;0,L9,K9)</f>
        <v>0</v>
      </c>
      <c r="N9" s="17"/>
      <c r="O9" s="17"/>
      <c r="P9" s="85">
        <f t="shared" si="1"/>
        <v>28</v>
      </c>
      <c r="Q9" s="14" t="str">
        <f aca="true" t="shared" si="5" ref="Q9:Q56">IF(P9=0,"Neaktivno",IF(P9&gt;89.9,"A",IF(P9&gt;79.9,"B",IF(P9&gt;69.9,"C",IF(P9&gt;59.9,"D",IF(P9&gt;49.9,"E","F"))))))</f>
        <v>F</v>
      </c>
      <c r="R9" s="20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15.75" thickBot="1" thickTop="1">
      <c r="A10" s="16">
        <v>3</v>
      </c>
      <c r="B10" s="57" t="s">
        <v>39</v>
      </c>
      <c r="C10" s="60">
        <v>2</v>
      </c>
      <c r="D10" s="60"/>
      <c r="E10" s="24"/>
      <c r="F10" s="24"/>
      <c r="G10" s="79">
        <f t="shared" si="2"/>
        <v>0</v>
      </c>
      <c r="H10" s="64">
        <v>22</v>
      </c>
      <c r="I10" s="65"/>
      <c r="J10" s="80">
        <f t="shared" si="3"/>
        <v>22</v>
      </c>
      <c r="K10" s="76"/>
      <c r="L10" s="77"/>
      <c r="M10" s="81">
        <f t="shared" si="4"/>
        <v>0</v>
      </c>
      <c r="N10" s="17"/>
      <c r="O10" s="17"/>
      <c r="P10" s="85">
        <f t="shared" si="1"/>
        <v>22</v>
      </c>
      <c r="Q10" s="14" t="str">
        <f t="shared" si="5"/>
        <v>F</v>
      </c>
      <c r="R10" s="20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.75" thickBot="1" thickTop="1">
      <c r="A11" s="16">
        <v>4</v>
      </c>
      <c r="B11" s="57" t="s">
        <v>40</v>
      </c>
      <c r="C11" s="60">
        <v>1</v>
      </c>
      <c r="D11" s="60"/>
      <c r="E11" s="24"/>
      <c r="F11" s="24"/>
      <c r="G11" s="79">
        <f t="shared" si="2"/>
        <v>0</v>
      </c>
      <c r="H11" s="64">
        <v>22</v>
      </c>
      <c r="I11" s="65"/>
      <c r="J11" s="80">
        <f t="shared" si="3"/>
        <v>22</v>
      </c>
      <c r="K11" s="76"/>
      <c r="L11" s="77"/>
      <c r="M11" s="81">
        <f t="shared" si="4"/>
        <v>0</v>
      </c>
      <c r="N11" s="17"/>
      <c r="O11" s="17"/>
      <c r="P11" s="85">
        <f t="shared" si="1"/>
        <v>22</v>
      </c>
      <c r="Q11" s="14" t="str">
        <f t="shared" si="5"/>
        <v>F</v>
      </c>
      <c r="R11" s="20"/>
      <c r="S11" s="15"/>
      <c r="T11" s="27"/>
      <c r="U11" s="15"/>
      <c r="V11" s="15"/>
      <c r="W11" s="15"/>
      <c r="X11" s="15"/>
      <c r="Y11" s="15"/>
      <c r="Z11" s="15"/>
      <c r="AA11" s="15"/>
      <c r="AB11" s="15"/>
    </row>
    <row r="12" spans="1:28" ht="15.75" thickBot="1" thickTop="1">
      <c r="A12" s="16">
        <v>5</v>
      </c>
      <c r="B12" s="57" t="s">
        <v>41</v>
      </c>
      <c r="C12" s="60">
        <v>1</v>
      </c>
      <c r="D12" s="60"/>
      <c r="E12" s="24"/>
      <c r="F12" s="24"/>
      <c r="G12" s="79">
        <f t="shared" si="2"/>
        <v>0</v>
      </c>
      <c r="H12" s="64">
        <v>24</v>
      </c>
      <c r="I12" s="65"/>
      <c r="J12" s="80">
        <f t="shared" si="3"/>
        <v>24</v>
      </c>
      <c r="K12" s="76"/>
      <c r="L12" s="76"/>
      <c r="M12" s="81">
        <f t="shared" si="4"/>
        <v>0</v>
      </c>
      <c r="N12" s="17"/>
      <c r="O12" s="17"/>
      <c r="P12" s="85">
        <f t="shared" si="1"/>
        <v>24</v>
      </c>
      <c r="Q12" s="14" t="str">
        <f t="shared" si="5"/>
        <v>F</v>
      </c>
      <c r="R12" s="20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5.75" thickBot="1" thickTop="1">
      <c r="A13" s="16">
        <v>6</v>
      </c>
      <c r="B13" s="57" t="s">
        <v>42</v>
      </c>
      <c r="C13" s="60">
        <v>1</v>
      </c>
      <c r="D13" s="60"/>
      <c r="E13" s="24"/>
      <c r="F13" s="24"/>
      <c r="G13" s="79">
        <f t="shared" si="2"/>
        <v>0</v>
      </c>
      <c r="H13" s="66">
        <v>22</v>
      </c>
      <c r="I13" s="67"/>
      <c r="J13" s="80">
        <f t="shared" si="3"/>
        <v>22</v>
      </c>
      <c r="K13" s="78"/>
      <c r="L13" s="78"/>
      <c r="M13" s="81">
        <f t="shared" si="4"/>
        <v>0</v>
      </c>
      <c r="N13" s="19"/>
      <c r="O13" s="19"/>
      <c r="P13" s="85">
        <f t="shared" si="1"/>
        <v>22</v>
      </c>
      <c r="Q13" s="14" t="str">
        <f t="shared" si="5"/>
        <v>F</v>
      </c>
      <c r="R13" s="20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15.75" thickBot="1" thickTop="1">
      <c r="A14" s="16">
        <v>7</v>
      </c>
      <c r="B14" s="57" t="s">
        <v>43</v>
      </c>
      <c r="C14" s="60">
        <v>1</v>
      </c>
      <c r="D14" s="60"/>
      <c r="E14" s="24"/>
      <c r="F14" s="24"/>
      <c r="G14" s="79">
        <f t="shared" si="2"/>
        <v>0</v>
      </c>
      <c r="H14" s="64">
        <v>14</v>
      </c>
      <c r="I14" s="65"/>
      <c r="J14" s="80">
        <f t="shared" si="3"/>
        <v>14</v>
      </c>
      <c r="K14" s="76"/>
      <c r="L14" s="77"/>
      <c r="M14" s="81">
        <f t="shared" si="4"/>
        <v>0</v>
      </c>
      <c r="N14" s="17"/>
      <c r="O14" s="17"/>
      <c r="P14" s="85">
        <f t="shared" si="1"/>
        <v>14</v>
      </c>
      <c r="Q14" s="14" t="str">
        <f t="shared" si="5"/>
        <v>F</v>
      </c>
      <c r="R14" s="20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5.75" thickBot="1" thickTop="1">
      <c r="A15" s="16">
        <v>8</v>
      </c>
      <c r="B15" s="57" t="s">
        <v>44</v>
      </c>
      <c r="C15" s="60">
        <v>2</v>
      </c>
      <c r="D15" s="60"/>
      <c r="E15" s="24"/>
      <c r="F15" s="24"/>
      <c r="G15" s="79">
        <f t="shared" si="2"/>
        <v>0</v>
      </c>
      <c r="H15" s="64">
        <v>27</v>
      </c>
      <c r="I15" s="65"/>
      <c r="J15" s="80">
        <f t="shared" si="3"/>
        <v>27</v>
      </c>
      <c r="K15" s="76"/>
      <c r="L15" s="77"/>
      <c r="M15" s="81">
        <f t="shared" si="4"/>
        <v>0</v>
      </c>
      <c r="N15" s="17"/>
      <c r="O15" s="17"/>
      <c r="P15" s="85">
        <f t="shared" si="1"/>
        <v>27</v>
      </c>
      <c r="Q15" s="14" t="str">
        <f t="shared" si="5"/>
        <v>F</v>
      </c>
      <c r="R15" s="20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15.75" thickBot="1" thickTop="1">
      <c r="A16" s="28">
        <v>9</v>
      </c>
      <c r="B16" s="57" t="s">
        <v>45</v>
      </c>
      <c r="C16" s="89">
        <v>3</v>
      </c>
      <c r="D16" s="89"/>
      <c r="E16" s="88"/>
      <c r="F16" s="88"/>
      <c r="G16" s="79">
        <f t="shared" si="2"/>
        <v>0</v>
      </c>
      <c r="H16" s="90">
        <v>19</v>
      </c>
      <c r="I16" s="91"/>
      <c r="J16" s="80">
        <f t="shared" si="3"/>
        <v>19</v>
      </c>
      <c r="K16" s="92"/>
      <c r="L16" s="93"/>
      <c r="M16" s="82">
        <f t="shared" si="4"/>
        <v>0</v>
      </c>
      <c r="N16" s="94"/>
      <c r="O16" s="94"/>
      <c r="P16" s="86">
        <f t="shared" si="1"/>
        <v>19</v>
      </c>
      <c r="Q16" s="29" t="str">
        <f t="shared" si="5"/>
        <v>F</v>
      </c>
      <c r="R16" s="20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15.75" thickBot="1" thickTop="1">
      <c r="A17" s="16">
        <v>10</v>
      </c>
      <c r="B17" s="57" t="s">
        <v>46</v>
      </c>
      <c r="C17" s="60">
        <v>3</v>
      </c>
      <c r="D17" s="60"/>
      <c r="E17" s="24"/>
      <c r="F17" s="24"/>
      <c r="G17" s="79">
        <f t="shared" si="2"/>
        <v>0</v>
      </c>
      <c r="H17" s="64">
        <v>27</v>
      </c>
      <c r="I17" s="65"/>
      <c r="J17" s="80">
        <f t="shared" si="3"/>
        <v>27</v>
      </c>
      <c r="K17" s="76"/>
      <c r="L17" s="77"/>
      <c r="M17" s="81">
        <f t="shared" si="4"/>
        <v>0</v>
      </c>
      <c r="N17" s="17"/>
      <c r="O17" s="17"/>
      <c r="P17" s="85">
        <f t="shared" si="1"/>
        <v>27</v>
      </c>
      <c r="Q17" s="14" t="str">
        <f t="shared" si="5"/>
        <v>F</v>
      </c>
      <c r="R17" s="20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5.75" thickBot="1" thickTop="1">
      <c r="A18" s="12">
        <v>11</v>
      </c>
      <c r="B18" s="57" t="s">
        <v>47</v>
      </c>
      <c r="C18" s="60">
        <v>2</v>
      </c>
      <c r="D18" s="60"/>
      <c r="E18" s="24"/>
      <c r="F18" s="24"/>
      <c r="G18" s="79">
        <f t="shared" si="2"/>
        <v>0</v>
      </c>
      <c r="H18" s="64">
        <v>17</v>
      </c>
      <c r="I18" s="65"/>
      <c r="J18" s="80">
        <f t="shared" si="3"/>
        <v>17</v>
      </c>
      <c r="K18" s="76"/>
      <c r="L18" s="77"/>
      <c r="M18" s="81">
        <f t="shared" si="4"/>
        <v>0</v>
      </c>
      <c r="N18" s="17"/>
      <c r="O18" s="17"/>
      <c r="P18" s="85">
        <f t="shared" si="1"/>
        <v>17</v>
      </c>
      <c r="Q18" s="14" t="str">
        <f t="shared" si="5"/>
        <v>F</v>
      </c>
      <c r="R18" s="20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15.75" thickBot="1" thickTop="1">
      <c r="A19" s="16">
        <v>12</v>
      </c>
      <c r="B19" s="57" t="s">
        <v>48</v>
      </c>
      <c r="C19" s="60">
        <v>2</v>
      </c>
      <c r="D19" s="60"/>
      <c r="E19" s="24"/>
      <c r="F19" s="24"/>
      <c r="G19" s="79">
        <f t="shared" si="2"/>
        <v>0</v>
      </c>
      <c r="H19" s="64">
        <v>19</v>
      </c>
      <c r="I19" s="65"/>
      <c r="J19" s="80">
        <f t="shared" si="3"/>
        <v>19</v>
      </c>
      <c r="K19" s="76"/>
      <c r="L19" s="77"/>
      <c r="M19" s="81">
        <f t="shared" si="4"/>
        <v>0</v>
      </c>
      <c r="N19" s="17"/>
      <c r="O19" s="17"/>
      <c r="P19" s="85">
        <f t="shared" si="1"/>
        <v>19</v>
      </c>
      <c r="Q19" s="14" t="str">
        <f t="shared" si="5"/>
        <v>F</v>
      </c>
      <c r="R19" s="20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5.75" thickBot="1" thickTop="1">
      <c r="A20" s="16">
        <v>13</v>
      </c>
      <c r="B20" s="57" t="s">
        <v>49</v>
      </c>
      <c r="C20" s="60">
        <v>5</v>
      </c>
      <c r="D20" s="60"/>
      <c r="E20" s="24"/>
      <c r="F20" s="24"/>
      <c r="G20" s="79">
        <f t="shared" si="2"/>
        <v>0</v>
      </c>
      <c r="H20" s="64">
        <v>13</v>
      </c>
      <c r="I20" s="65"/>
      <c r="J20" s="80">
        <f t="shared" si="3"/>
        <v>13</v>
      </c>
      <c r="K20" s="76"/>
      <c r="L20" s="77"/>
      <c r="M20" s="81">
        <f t="shared" si="4"/>
        <v>0</v>
      </c>
      <c r="N20" s="17"/>
      <c r="O20" s="17"/>
      <c r="P20" s="85">
        <f t="shared" si="1"/>
        <v>13</v>
      </c>
      <c r="Q20" s="14" t="str">
        <f t="shared" si="5"/>
        <v>F</v>
      </c>
      <c r="R20" s="20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15.75" thickBot="1" thickTop="1">
      <c r="A21" s="16">
        <v>14</v>
      </c>
      <c r="B21" s="57" t="s">
        <v>50</v>
      </c>
      <c r="C21" s="60"/>
      <c r="D21" s="60"/>
      <c r="E21" s="24"/>
      <c r="F21" s="24"/>
      <c r="G21" s="79">
        <f t="shared" si="2"/>
        <v>0</v>
      </c>
      <c r="H21" s="64">
        <v>25</v>
      </c>
      <c r="I21" s="65"/>
      <c r="J21" s="80">
        <f t="shared" si="3"/>
        <v>25</v>
      </c>
      <c r="K21" s="76"/>
      <c r="L21" s="77"/>
      <c r="M21" s="81">
        <f t="shared" si="4"/>
        <v>0</v>
      </c>
      <c r="N21" s="17"/>
      <c r="O21" s="17"/>
      <c r="P21" s="85">
        <f t="shared" si="1"/>
        <v>25</v>
      </c>
      <c r="Q21" s="14" t="str">
        <f t="shared" si="5"/>
        <v>F</v>
      </c>
      <c r="R21" s="20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5.75" thickBot="1" thickTop="1">
      <c r="A22" s="16">
        <v>15</v>
      </c>
      <c r="B22" s="57" t="s">
        <v>51</v>
      </c>
      <c r="C22" s="60">
        <v>5</v>
      </c>
      <c r="D22" s="60"/>
      <c r="E22" s="24"/>
      <c r="F22" s="24"/>
      <c r="G22" s="79">
        <f t="shared" si="2"/>
        <v>0</v>
      </c>
      <c r="H22" s="64"/>
      <c r="I22" s="65"/>
      <c r="J22" s="80">
        <f t="shared" si="3"/>
        <v>0</v>
      </c>
      <c r="K22" s="76"/>
      <c r="L22" s="77"/>
      <c r="M22" s="81">
        <f t="shared" si="4"/>
        <v>0</v>
      </c>
      <c r="N22" s="17"/>
      <c r="O22" s="17"/>
      <c r="P22" s="85">
        <f t="shared" si="1"/>
        <v>0</v>
      </c>
      <c r="Q22" s="14" t="str">
        <f t="shared" si="5"/>
        <v>Neaktivno</v>
      </c>
      <c r="R22" s="20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5.75" thickBot="1" thickTop="1">
      <c r="A23" s="16">
        <v>16</v>
      </c>
      <c r="B23" s="57" t="s">
        <v>52</v>
      </c>
      <c r="C23" s="60">
        <v>1</v>
      </c>
      <c r="D23" s="60"/>
      <c r="E23" s="24"/>
      <c r="F23" s="24"/>
      <c r="G23" s="79">
        <f t="shared" si="2"/>
        <v>0</v>
      </c>
      <c r="H23" s="64">
        <v>28</v>
      </c>
      <c r="I23" s="65"/>
      <c r="J23" s="80">
        <f t="shared" si="3"/>
        <v>28</v>
      </c>
      <c r="K23" s="76"/>
      <c r="L23" s="77"/>
      <c r="M23" s="81">
        <f t="shared" si="4"/>
        <v>0</v>
      </c>
      <c r="N23" s="17"/>
      <c r="O23" s="17"/>
      <c r="P23" s="85">
        <f t="shared" si="1"/>
        <v>28</v>
      </c>
      <c r="Q23" s="14" t="str">
        <f t="shared" si="5"/>
        <v>F</v>
      </c>
      <c r="R23" s="20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.75" thickBot="1" thickTop="1">
      <c r="A24" s="16">
        <v>17</v>
      </c>
      <c r="B24" s="57" t="s">
        <v>53</v>
      </c>
      <c r="C24" s="60">
        <v>2</v>
      </c>
      <c r="D24" s="60"/>
      <c r="E24" s="24"/>
      <c r="F24" s="24"/>
      <c r="G24" s="79">
        <f t="shared" si="2"/>
        <v>0</v>
      </c>
      <c r="H24" s="64">
        <v>26</v>
      </c>
      <c r="I24" s="65"/>
      <c r="J24" s="80">
        <f t="shared" si="3"/>
        <v>26</v>
      </c>
      <c r="K24" s="76"/>
      <c r="L24" s="77"/>
      <c r="M24" s="81">
        <f t="shared" si="4"/>
        <v>0</v>
      </c>
      <c r="N24" s="17"/>
      <c r="O24" s="17"/>
      <c r="P24" s="85">
        <f t="shared" si="1"/>
        <v>26</v>
      </c>
      <c r="Q24" s="14" t="str">
        <f t="shared" si="5"/>
        <v>F</v>
      </c>
      <c r="R24" s="20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5.75" thickBot="1" thickTop="1">
      <c r="A25" s="16">
        <v>18</v>
      </c>
      <c r="B25" s="57" t="s">
        <v>54</v>
      </c>
      <c r="C25" s="60">
        <v>3</v>
      </c>
      <c r="D25" s="60"/>
      <c r="E25" s="24"/>
      <c r="F25" s="24"/>
      <c r="G25" s="79">
        <f t="shared" si="2"/>
        <v>0</v>
      </c>
      <c r="H25" s="64">
        <v>2</v>
      </c>
      <c r="I25" s="65"/>
      <c r="J25" s="80">
        <f t="shared" si="3"/>
        <v>2</v>
      </c>
      <c r="K25" s="76"/>
      <c r="L25" s="77"/>
      <c r="M25" s="81">
        <f t="shared" si="4"/>
        <v>0</v>
      </c>
      <c r="N25" s="17"/>
      <c r="O25" s="17"/>
      <c r="P25" s="85">
        <f t="shared" si="1"/>
        <v>2</v>
      </c>
      <c r="Q25" s="14" t="str">
        <f t="shared" si="5"/>
        <v>F</v>
      </c>
      <c r="R25" s="20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5.75" thickBot="1" thickTop="1">
      <c r="A26" s="28">
        <v>19</v>
      </c>
      <c r="B26" s="57" t="s">
        <v>55</v>
      </c>
      <c r="C26" s="60">
        <v>5</v>
      </c>
      <c r="D26" s="60"/>
      <c r="E26" s="24"/>
      <c r="F26" s="24"/>
      <c r="G26" s="79">
        <f t="shared" si="2"/>
        <v>0</v>
      </c>
      <c r="H26" s="64">
        <v>17</v>
      </c>
      <c r="I26" s="65"/>
      <c r="J26" s="80">
        <f t="shared" si="3"/>
        <v>17</v>
      </c>
      <c r="K26" s="76"/>
      <c r="L26" s="77"/>
      <c r="M26" s="81">
        <f t="shared" si="4"/>
        <v>0</v>
      </c>
      <c r="N26" s="17"/>
      <c r="O26" s="17"/>
      <c r="P26" s="85">
        <f t="shared" si="1"/>
        <v>17</v>
      </c>
      <c r="Q26" s="14" t="str">
        <f t="shared" si="5"/>
        <v>F</v>
      </c>
      <c r="R26" s="20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5.75" thickBot="1" thickTop="1">
      <c r="A27" s="16">
        <v>20</v>
      </c>
      <c r="B27" s="57" t="s">
        <v>56</v>
      </c>
      <c r="C27" s="60">
        <v>4</v>
      </c>
      <c r="D27" s="60"/>
      <c r="E27" s="88"/>
      <c r="F27" s="88"/>
      <c r="G27" s="79">
        <f t="shared" si="2"/>
        <v>0</v>
      </c>
      <c r="H27" s="64">
        <v>21</v>
      </c>
      <c r="I27" s="65"/>
      <c r="J27" s="80">
        <f t="shared" si="3"/>
        <v>21</v>
      </c>
      <c r="K27" s="76"/>
      <c r="L27" s="77"/>
      <c r="M27" s="81">
        <f t="shared" si="4"/>
        <v>0</v>
      </c>
      <c r="N27" s="17"/>
      <c r="O27" s="17"/>
      <c r="P27" s="85">
        <f t="shared" si="1"/>
        <v>21</v>
      </c>
      <c r="Q27" s="14" t="str">
        <f t="shared" si="5"/>
        <v>F</v>
      </c>
      <c r="R27" s="20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5.75" thickBot="1" thickTop="1">
      <c r="A28" s="12">
        <v>21</v>
      </c>
      <c r="B28" s="57" t="s">
        <v>57</v>
      </c>
      <c r="C28" s="60">
        <v>2</v>
      </c>
      <c r="D28" s="60"/>
      <c r="E28" s="24"/>
      <c r="F28" s="24"/>
      <c r="G28" s="79">
        <f t="shared" si="2"/>
        <v>0</v>
      </c>
      <c r="H28" s="64"/>
      <c r="I28" s="65"/>
      <c r="J28" s="80">
        <f t="shared" si="3"/>
        <v>0</v>
      </c>
      <c r="K28" s="76"/>
      <c r="L28" s="77"/>
      <c r="M28" s="81">
        <f t="shared" si="4"/>
        <v>0</v>
      </c>
      <c r="N28" s="17"/>
      <c r="O28" s="17"/>
      <c r="P28" s="85">
        <f t="shared" si="1"/>
        <v>0</v>
      </c>
      <c r="Q28" s="14" t="str">
        <f t="shared" si="5"/>
        <v>Neaktivno</v>
      </c>
      <c r="R28" s="20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5.75" thickBot="1" thickTop="1">
      <c r="A29" s="16">
        <v>22</v>
      </c>
      <c r="B29" s="57" t="s">
        <v>58</v>
      </c>
      <c r="C29" s="60">
        <v>3</v>
      </c>
      <c r="D29" s="60"/>
      <c r="E29" s="24"/>
      <c r="F29" s="24"/>
      <c r="G29" s="79">
        <f t="shared" si="2"/>
        <v>0</v>
      </c>
      <c r="H29" s="64">
        <v>16</v>
      </c>
      <c r="I29" s="65"/>
      <c r="J29" s="80">
        <f t="shared" si="3"/>
        <v>16</v>
      </c>
      <c r="K29" s="76"/>
      <c r="L29" s="77"/>
      <c r="M29" s="81">
        <f t="shared" si="4"/>
        <v>0</v>
      </c>
      <c r="N29" s="17"/>
      <c r="O29" s="17"/>
      <c r="P29" s="85">
        <f t="shared" si="1"/>
        <v>16</v>
      </c>
      <c r="Q29" s="14" t="str">
        <f t="shared" si="5"/>
        <v>F</v>
      </c>
      <c r="R29" s="20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5.75" thickBot="1" thickTop="1">
      <c r="A30" s="16">
        <v>23</v>
      </c>
      <c r="B30" s="57" t="s">
        <v>59</v>
      </c>
      <c r="C30" s="60">
        <v>5</v>
      </c>
      <c r="D30" s="60"/>
      <c r="E30" s="88"/>
      <c r="F30" s="88"/>
      <c r="G30" s="79">
        <f t="shared" si="2"/>
        <v>0</v>
      </c>
      <c r="H30" s="64">
        <v>15</v>
      </c>
      <c r="I30" s="65"/>
      <c r="J30" s="80">
        <f t="shared" si="3"/>
        <v>15</v>
      </c>
      <c r="K30" s="76"/>
      <c r="L30" s="77"/>
      <c r="M30" s="81">
        <f t="shared" si="4"/>
        <v>0</v>
      </c>
      <c r="N30" s="17"/>
      <c r="O30" s="17"/>
      <c r="P30" s="85">
        <f t="shared" si="1"/>
        <v>15</v>
      </c>
      <c r="Q30" s="14" t="str">
        <f t="shared" si="5"/>
        <v>F</v>
      </c>
      <c r="R30" s="20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5.75" thickBot="1" thickTop="1">
      <c r="A31" s="16">
        <v>24</v>
      </c>
      <c r="B31" s="57" t="s">
        <v>60</v>
      </c>
      <c r="C31" s="60">
        <v>4</v>
      </c>
      <c r="D31" s="104"/>
      <c r="E31" s="58"/>
      <c r="F31" s="58"/>
      <c r="G31" s="79">
        <f t="shared" si="2"/>
        <v>0</v>
      </c>
      <c r="H31" s="64">
        <v>9</v>
      </c>
      <c r="I31" s="65"/>
      <c r="J31" s="80">
        <f t="shared" si="3"/>
        <v>9</v>
      </c>
      <c r="K31" s="76"/>
      <c r="L31" s="77"/>
      <c r="M31" s="81">
        <f t="shared" si="4"/>
        <v>0</v>
      </c>
      <c r="N31" s="17"/>
      <c r="O31" s="17"/>
      <c r="P31" s="85">
        <f t="shared" si="1"/>
        <v>9</v>
      </c>
      <c r="Q31" s="14" t="str">
        <f t="shared" si="5"/>
        <v>F</v>
      </c>
      <c r="R31" s="20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5.75" thickBot="1" thickTop="1">
      <c r="A32" s="16">
        <v>25</v>
      </c>
      <c r="B32" s="57" t="s">
        <v>61</v>
      </c>
      <c r="C32" s="60">
        <v>4</v>
      </c>
      <c r="D32" s="104"/>
      <c r="E32" s="58"/>
      <c r="F32" s="58"/>
      <c r="G32" s="79">
        <f t="shared" si="2"/>
        <v>0</v>
      </c>
      <c r="H32" s="64"/>
      <c r="I32" s="65"/>
      <c r="J32" s="80">
        <f t="shared" si="3"/>
        <v>0</v>
      </c>
      <c r="K32" s="76"/>
      <c r="L32" s="77"/>
      <c r="M32" s="81">
        <f t="shared" si="4"/>
        <v>0</v>
      </c>
      <c r="N32" s="17"/>
      <c r="O32" s="17"/>
      <c r="P32" s="85">
        <f t="shared" si="1"/>
        <v>0</v>
      </c>
      <c r="Q32" s="14" t="str">
        <f t="shared" si="5"/>
        <v>Neaktivno</v>
      </c>
      <c r="R32" s="20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5.75" thickBot="1" thickTop="1">
      <c r="A33" s="16">
        <v>26</v>
      </c>
      <c r="B33" s="57" t="s">
        <v>62</v>
      </c>
      <c r="C33" s="60">
        <v>3</v>
      </c>
      <c r="D33" s="104"/>
      <c r="E33" s="58"/>
      <c r="F33" s="58"/>
      <c r="G33" s="79">
        <f t="shared" si="2"/>
        <v>0</v>
      </c>
      <c r="H33" s="64">
        <v>9</v>
      </c>
      <c r="I33" s="65"/>
      <c r="J33" s="80">
        <f t="shared" si="3"/>
        <v>9</v>
      </c>
      <c r="K33" s="76"/>
      <c r="L33" s="77"/>
      <c r="M33" s="81">
        <f t="shared" si="4"/>
        <v>0</v>
      </c>
      <c r="N33" s="17"/>
      <c r="O33" s="17"/>
      <c r="P33" s="85">
        <f t="shared" si="1"/>
        <v>9</v>
      </c>
      <c r="Q33" s="14" t="str">
        <f t="shared" si="5"/>
        <v>F</v>
      </c>
      <c r="R33" s="20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5.75" thickBot="1" thickTop="1">
      <c r="A34" s="16">
        <v>27</v>
      </c>
      <c r="B34" s="57" t="s">
        <v>63</v>
      </c>
      <c r="C34" s="60"/>
      <c r="D34" s="60"/>
      <c r="E34" s="24"/>
      <c r="F34" s="24"/>
      <c r="G34" s="79">
        <f t="shared" si="2"/>
        <v>0</v>
      </c>
      <c r="H34" s="64">
        <v>5</v>
      </c>
      <c r="I34" s="65"/>
      <c r="J34" s="80">
        <f t="shared" si="3"/>
        <v>5</v>
      </c>
      <c r="K34" s="76"/>
      <c r="L34" s="77"/>
      <c r="M34" s="81">
        <f t="shared" si="4"/>
        <v>0</v>
      </c>
      <c r="N34" s="17"/>
      <c r="O34" s="17"/>
      <c r="P34" s="85">
        <f t="shared" si="1"/>
        <v>5</v>
      </c>
      <c r="Q34" s="14" t="str">
        <f t="shared" si="5"/>
        <v>F</v>
      </c>
      <c r="R34" s="20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5.75" thickBot="1" thickTop="1">
      <c r="A35" s="16">
        <v>28</v>
      </c>
      <c r="B35" s="57" t="s">
        <v>64</v>
      </c>
      <c r="C35" s="60">
        <v>1</v>
      </c>
      <c r="D35" s="60"/>
      <c r="E35" s="24"/>
      <c r="F35" s="24"/>
      <c r="G35" s="79">
        <f t="shared" si="2"/>
        <v>0</v>
      </c>
      <c r="H35" s="64">
        <v>17</v>
      </c>
      <c r="I35" s="65"/>
      <c r="J35" s="80">
        <f t="shared" si="3"/>
        <v>17</v>
      </c>
      <c r="K35" s="76"/>
      <c r="L35" s="77"/>
      <c r="M35" s="81">
        <f t="shared" si="4"/>
        <v>0</v>
      </c>
      <c r="N35" s="17"/>
      <c r="O35" s="17"/>
      <c r="P35" s="85">
        <f t="shared" si="1"/>
        <v>17</v>
      </c>
      <c r="Q35" s="14" t="str">
        <f t="shared" si="5"/>
        <v>F</v>
      </c>
      <c r="R35" s="20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5.75" thickBot="1" thickTop="1">
      <c r="A36" s="28">
        <v>29</v>
      </c>
      <c r="B36" s="57" t="s">
        <v>65</v>
      </c>
      <c r="C36" s="60">
        <v>4</v>
      </c>
      <c r="D36" s="60"/>
      <c r="E36" s="88"/>
      <c r="F36" s="88"/>
      <c r="G36" s="79">
        <f t="shared" si="2"/>
        <v>0</v>
      </c>
      <c r="H36" s="64">
        <v>24</v>
      </c>
      <c r="I36" s="65"/>
      <c r="J36" s="80">
        <f t="shared" si="3"/>
        <v>24</v>
      </c>
      <c r="K36" s="76"/>
      <c r="L36" s="77"/>
      <c r="M36" s="81">
        <f t="shared" si="4"/>
        <v>0</v>
      </c>
      <c r="N36" s="17"/>
      <c r="O36" s="17"/>
      <c r="P36" s="85">
        <f t="shared" si="1"/>
        <v>24</v>
      </c>
      <c r="Q36" s="14" t="str">
        <f t="shared" si="5"/>
        <v>F</v>
      </c>
      <c r="R36" s="20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5.75" thickBot="1" thickTop="1">
      <c r="A37" s="16">
        <v>30</v>
      </c>
      <c r="B37" s="57" t="s">
        <v>66</v>
      </c>
      <c r="C37" s="60">
        <v>5</v>
      </c>
      <c r="D37" s="60"/>
      <c r="E37" s="24"/>
      <c r="F37" s="24"/>
      <c r="G37" s="79">
        <f t="shared" si="2"/>
        <v>0</v>
      </c>
      <c r="H37" s="64"/>
      <c r="I37" s="65"/>
      <c r="J37" s="80">
        <f t="shared" si="3"/>
        <v>0</v>
      </c>
      <c r="K37" s="76"/>
      <c r="L37" s="77"/>
      <c r="M37" s="81">
        <f t="shared" si="4"/>
        <v>0</v>
      </c>
      <c r="N37" s="17"/>
      <c r="O37" s="17"/>
      <c r="P37" s="85">
        <f t="shared" si="1"/>
        <v>0</v>
      </c>
      <c r="Q37" s="14" t="str">
        <f t="shared" si="5"/>
        <v>Neaktivno</v>
      </c>
      <c r="R37" s="20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15.75" thickBot="1" thickTop="1">
      <c r="A38" s="12">
        <v>31</v>
      </c>
      <c r="B38" s="57" t="s">
        <v>67</v>
      </c>
      <c r="C38" s="60">
        <v>1</v>
      </c>
      <c r="D38" s="60"/>
      <c r="E38" s="24"/>
      <c r="F38" s="24"/>
      <c r="G38" s="79">
        <f t="shared" si="2"/>
        <v>0</v>
      </c>
      <c r="H38" s="90"/>
      <c r="I38" s="91"/>
      <c r="J38" s="80">
        <f t="shared" si="3"/>
        <v>0</v>
      </c>
      <c r="K38" s="92"/>
      <c r="L38" s="93"/>
      <c r="M38" s="82">
        <f t="shared" si="4"/>
        <v>0</v>
      </c>
      <c r="N38" s="94"/>
      <c r="O38" s="94"/>
      <c r="P38" s="86">
        <f t="shared" si="1"/>
        <v>0</v>
      </c>
      <c r="Q38" s="29" t="str">
        <f t="shared" si="5"/>
        <v>Neaktivno</v>
      </c>
      <c r="R38" s="20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5.75" thickBot="1" thickTop="1">
      <c r="A39" s="16">
        <v>32</v>
      </c>
      <c r="B39" s="57" t="s">
        <v>68</v>
      </c>
      <c r="C39" s="60"/>
      <c r="D39" s="60"/>
      <c r="E39" s="24"/>
      <c r="F39" s="24"/>
      <c r="G39" s="79">
        <f t="shared" si="2"/>
        <v>0</v>
      </c>
      <c r="H39" s="64"/>
      <c r="I39" s="65"/>
      <c r="J39" s="80">
        <f t="shared" si="3"/>
        <v>0</v>
      </c>
      <c r="K39" s="76"/>
      <c r="L39" s="77"/>
      <c r="M39" s="81">
        <f t="shared" si="4"/>
        <v>0</v>
      </c>
      <c r="N39" s="17"/>
      <c r="O39" s="17"/>
      <c r="P39" s="85">
        <f t="shared" si="1"/>
        <v>0</v>
      </c>
      <c r="Q39" s="14" t="str">
        <f t="shared" si="5"/>
        <v>Neaktivno</v>
      </c>
      <c r="R39" s="20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5.75" thickBot="1" thickTop="1">
      <c r="A40" s="16">
        <v>33</v>
      </c>
      <c r="B40" s="57" t="s">
        <v>69</v>
      </c>
      <c r="C40" s="60">
        <v>4</v>
      </c>
      <c r="D40" s="60"/>
      <c r="E40" s="24"/>
      <c r="F40" s="24"/>
      <c r="G40" s="79">
        <f t="shared" si="2"/>
        <v>0</v>
      </c>
      <c r="H40" s="64">
        <v>14</v>
      </c>
      <c r="I40" s="65"/>
      <c r="J40" s="80">
        <f t="shared" si="3"/>
        <v>14</v>
      </c>
      <c r="K40" s="76"/>
      <c r="L40" s="77"/>
      <c r="M40" s="81">
        <f t="shared" si="4"/>
        <v>0</v>
      </c>
      <c r="N40" s="17"/>
      <c r="O40" s="17"/>
      <c r="P40" s="85">
        <f aca="true" t="shared" si="6" ref="P40:P56">J40+M40+G40</f>
        <v>14</v>
      </c>
      <c r="Q40" s="14" t="str">
        <f t="shared" si="5"/>
        <v>F</v>
      </c>
      <c r="R40" s="20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5.75" thickBot="1" thickTop="1">
      <c r="A41" s="16">
        <v>34</v>
      </c>
      <c r="B41" s="57" t="s">
        <v>70</v>
      </c>
      <c r="C41" s="60">
        <v>5</v>
      </c>
      <c r="D41" s="60"/>
      <c r="E41" s="88"/>
      <c r="F41" s="88"/>
      <c r="G41" s="79">
        <f t="shared" si="2"/>
        <v>0</v>
      </c>
      <c r="H41" s="64"/>
      <c r="I41" s="65"/>
      <c r="J41" s="80">
        <f t="shared" si="3"/>
        <v>0</v>
      </c>
      <c r="K41" s="76"/>
      <c r="L41" s="77"/>
      <c r="M41" s="81">
        <f t="shared" si="4"/>
        <v>0</v>
      </c>
      <c r="N41" s="17"/>
      <c r="O41" s="17"/>
      <c r="P41" s="85">
        <f t="shared" si="6"/>
        <v>0</v>
      </c>
      <c r="Q41" s="14" t="str">
        <f t="shared" si="5"/>
        <v>Neaktivno</v>
      </c>
      <c r="R41" s="20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5.75" thickBot="1" thickTop="1">
      <c r="A42" s="16">
        <v>35</v>
      </c>
      <c r="B42" s="57" t="s">
        <v>71</v>
      </c>
      <c r="C42" s="60">
        <v>1</v>
      </c>
      <c r="D42" s="60"/>
      <c r="E42" s="24"/>
      <c r="F42" s="24"/>
      <c r="G42" s="79">
        <f t="shared" si="2"/>
        <v>0</v>
      </c>
      <c r="H42" s="68"/>
      <c r="I42" s="69"/>
      <c r="J42" s="80">
        <f t="shared" si="3"/>
        <v>0</v>
      </c>
      <c r="K42" s="76"/>
      <c r="L42" s="77"/>
      <c r="M42" s="81">
        <f t="shared" si="4"/>
        <v>0</v>
      </c>
      <c r="N42" s="17"/>
      <c r="O42" s="17"/>
      <c r="P42" s="85">
        <f t="shared" si="6"/>
        <v>0</v>
      </c>
      <c r="Q42" s="14" t="str">
        <f t="shared" si="5"/>
        <v>Neaktivno</v>
      </c>
      <c r="R42" s="20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5.75" thickBot="1" thickTop="1">
      <c r="A43" s="16">
        <v>36</v>
      </c>
      <c r="B43" s="57" t="s">
        <v>72</v>
      </c>
      <c r="C43" s="60"/>
      <c r="D43" s="60"/>
      <c r="E43" s="24"/>
      <c r="F43" s="24"/>
      <c r="G43" s="79">
        <f t="shared" si="2"/>
        <v>0</v>
      </c>
      <c r="H43" s="70">
        <v>6</v>
      </c>
      <c r="I43" s="71"/>
      <c r="J43" s="80">
        <f t="shared" si="3"/>
        <v>6</v>
      </c>
      <c r="K43" s="76"/>
      <c r="L43" s="77"/>
      <c r="M43" s="81">
        <f t="shared" si="4"/>
        <v>0</v>
      </c>
      <c r="N43" s="17"/>
      <c r="O43" s="17"/>
      <c r="P43" s="85">
        <f t="shared" si="6"/>
        <v>6</v>
      </c>
      <c r="Q43" s="14" t="str">
        <f t="shared" si="5"/>
        <v>F</v>
      </c>
      <c r="R43" s="20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5.75" thickBot="1" thickTop="1">
      <c r="A44" s="16">
        <v>37</v>
      </c>
      <c r="B44" s="57" t="s">
        <v>73</v>
      </c>
      <c r="C44" s="60">
        <v>1</v>
      </c>
      <c r="D44" s="60"/>
      <c r="E44" s="24"/>
      <c r="F44" s="24"/>
      <c r="G44" s="79">
        <f t="shared" si="2"/>
        <v>0</v>
      </c>
      <c r="H44" s="70">
        <v>22</v>
      </c>
      <c r="I44" s="71"/>
      <c r="J44" s="80">
        <f t="shared" si="3"/>
        <v>22</v>
      </c>
      <c r="K44" s="76"/>
      <c r="L44" s="77"/>
      <c r="M44" s="81">
        <f t="shared" si="4"/>
        <v>0</v>
      </c>
      <c r="N44" s="17"/>
      <c r="O44" s="17"/>
      <c r="P44" s="85">
        <f t="shared" si="6"/>
        <v>22</v>
      </c>
      <c r="Q44" s="14" t="str">
        <f t="shared" si="5"/>
        <v>F</v>
      </c>
      <c r="R44" s="20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5.75" thickBot="1" thickTop="1">
      <c r="A45" s="16">
        <v>38</v>
      </c>
      <c r="B45" s="57" t="s">
        <v>29</v>
      </c>
      <c r="C45" s="60"/>
      <c r="D45" s="60"/>
      <c r="E45" s="24"/>
      <c r="F45" s="24"/>
      <c r="G45" s="79">
        <f t="shared" si="2"/>
        <v>0</v>
      </c>
      <c r="H45" s="70"/>
      <c r="I45" s="71"/>
      <c r="J45" s="80">
        <f t="shared" si="3"/>
        <v>0</v>
      </c>
      <c r="K45" s="76"/>
      <c r="L45" s="77"/>
      <c r="M45" s="81">
        <f t="shared" si="4"/>
        <v>0</v>
      </c>
      <c r="N45" s="17"/>
      <c r="O45" s="17"/>
      <c r="P45" s="85">
        <f t="shared" si="6"/>
        <v>0</v>
      </c>
      <c r="Q45" s="14" t="str">
        <f t="shared" si="5"/>
        <v>Neaktivno</v>
      </c>
      <c r="R45" s="20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5.75" thickBot="1" thickTop="1">
      <c r="A46" s="28">
        <v>39</v>
      </c>
      <c r="B46" s="57" t="s">
        <v>30</v>
      </c>
      <c r="C46" s="60"/>
      <c r="D46" s="60"/>
      <c r="E46" s="24"/>
      <c r="F46" s="24"/>
      <c r="G46" s="79">
        <f t="shared" si="2"/>
        <v>0</v>
      </c>
      <c r="H46" s="72"/>
      <c r="I46" s="73"/>
      <c r="J46" s="80">
        <f t="shared" si="3"/>
        <v>0</v>
      </c>
      <c r="K46" s="76"/>
      <c r="L46" s="77"/>
      <c r="M46" s="81">
        <f t="shared" si="4"/>
        <v>0</v>
      </c>
      <c r="N46" s="17"/>
      <c r="O46" s="17"/>
      <c r="P46" s="85">
        <f t="shared" si="6"/>
        <v>0</v>
      </c>
      <c r="Q46" s="34" t="str">
        <f t="shared" si="5"/>
        <v>Neaktivno</v>
      </c>
      <c r="R46" s="20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5.75" thickBot="1" thickTop="1">
      <c r="A47" s="16">
        <v>40</v>
      </c>
      <c r="B47" s="57" t="s">
        <v>74</v>
      </c>
      <c r="C47" s="60"/>
      <c r="D47" s="60"/>
      <c r="E47" s="24"/>
      <c r="F47" s="24"/>
      <c r="G47" s="79">
        <f t="shared" si="2"/>
        <v>0</v>
      </c>
      <c r="H47" s="72"/>
      <c r="I47" s="73"/>
      <c r="J47" s="80">
        <f t="shared" si="3"/>
        <v>0</v>
      </c>
      <c r="K47" s="76"/>
      <c r="L47" s="77"/>
      <c r="M47" s="81">
        <f t="shared" si="4"/>
        <v>0</v>
      </c>
      <c r="N47" s="17"/>
      <c r="O47" s="17"/>
      <c r="P47" s="85">
        <f t="shared" si="6"/>
        <v>0</v>
      </c>
      <c r="Q47" s="14" t="str">
        <f t="shared" si="5"/>
        <v>Neaktivno</v>
      </c>
      <c r="R47" s="20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5.75" thickBot="1" thickTop="1">
      <c r="A48" s="12">
        <v>41</v>
      </c>
      <c r="B48" s="57" t="s">
        <v>31</v>
      </c>
      <c r="C48" s="60"/>
      <c r="D48" s="60"/>
      <c r="E48" s="24"/>
      <c r="F48" s="24"/>
      <c r="G48" s="79">
        <f t="shared" si="2"/>
        <v>0</v>
      </c>
      <c r="H48" s="72"/>
      <c r="I48" s="73"/>
      <c r="J48" s="80">
        <f t="shared" si="3"/>
        <v>0</v>
      </c>
      <c r="K48" s="76"/>
      <c r="L48" s="77"/>
      <c r="M48" s="81">
        <f t="shared" si="4"/>
        <v>0</v>
      </c>
      <c r="N48" s="17"/>
      <c r="O48" s="17"/>
      <c r="P48" s="85">
        <f t="shared" si="6"/>
        <v>0</v>
      </c>
      <c r="Q48" s="14" t="str">
        <f t="shared" si="5"/>
        <v>Neaktivno</v>
      </c>
      <c r="R48" s="20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5.75" thickBot="1" thickTop="1">
      <c r="A49" s="16">
        <v>42</v>
      </c>
      <c r="B49" s="57" t="s">
        <v>32</v>
      </c>
      <c r="C49" s="60"/>
      <c r="D49" s="60"/>
      <c r="E49" s="24"/>
      <c r="F49" s="24"/>
      <c r="G49" s="79">
        <f t="shared" si="2"/>
        <v>0</v>
      </c>
      <c r="H49" s="72"/>
      <c r="I49" s="73"/>
      <c r="J49" s="80">
        <f t="shared" si="3"/>
        <v>0</v>
      </c>
      <c r="K49" s="76"/>
      <c r="L49" s="77"/>
      <c r="M49" s="81">
        <f t="shared" si="4"/>
        <v>0</v>
      </c>
      <c r="N49" s="17"/>
      <c r="O49" s="17"/>
      <c r="P49" s="85">
        <f t="shared" si="6"/>
        <v>0</v>
      </c>
      <c r="Q49" s="14" t="str">
        <f t="shared" si="5"/>
        <v>Neaktivno</v>
      </c>
      <c r="R49" s="20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5.75" thickBot="1" thickTop="1">
      <c r="A50" s="16">
        <v>43</v>
      </c>
      <c r="B50" s="57" t="s">
        <v>75</v>
      </c>
      <c r="C50" s="60"/>
      <c r="D50" s="60"/>
      <c r="E50" s="24"/>
      <c r="F50" s="24"/>
      <c r="G50" s="79">
        <f t="shared" si="2"/>
        <v>0</v>
      </c>
      <c r="H50" s="72">
        <v>1</v>
      </c>
      <c r="I50" s="73"/>
      <c r="J50" s="80">
        <f t="shared" si="3"/>
        <v>1</v>
      </c>
      <c r="K50" s="76"/>
      <c r="L50" s="77"/>
      <c r="M50" s="81">
        <f t="shared" si="4"/>
        <v>0</v>
      </c>
      <c r="N50" s="17"/>
      <c r="O50" s="17"/>
      <c r="P50" s="85">
        <f t="shared" si="6"/>
        <v>1</v>
      </c>
      <c r="Q50" s="14" t="str">
        <f t="shared" si="5"/>
        <v>F</v>
      </c>
      <c r="R50" s="20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5.75" thickBot="1" thickTop="1">
      <c r="A51" s="16">
        <v>44</v>
      </c>
      <c r="B51" s="57" t="s">
        <v>33</v>
      </c>
      <c r="C51" s="60"/>
      <c r="D51" s="60"/>
      <c r="E51" s="24"/>
      <c r="F51" s="24"/>
      <c r="G51" s="79">
        <f t="shared" si="2"/>
        <v>0</v>
      </c>
      <c r="H51" s="72"/>
      <c r="I51" s="73"/>
      <c r="J51" s="80">
        <f t="shared" si="3"/>
        <v>0</v>
      </c>
      <c r="K51" s="76"/>
      <c r="L51" s="77"/>
      <c r="M51" s="81">
        <f t="shared" si="4"/>
        <v>0</v>
      </c>
      <c r="N51" s="17"/>
      <c r="O51" s="17"/>
      <c r="P51" s="85">
        <f t="shared" si="6"/>
        <v>0</v>
      </c>
      <c r="Q51" s="14" t="str">
        <f t="shared" si="5"/>
        <v>Neaktivno</v>
      </c>
      <c r="R51" s="20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5.75" thickBot="1" thickTop="1">
      <c r="A52" s="16">
        <v>45</v>
      </c>
      <c r="B52" s="57" t="s">
        <v>24</v>
      </c>
      <c r="C52" s="61"/>
      <c r="D52" s="61"/>
      <c r="E52" s="24"/>
      <c r="F52" s="24"/>
      <c r="G52" s="79">
        <f t="shared" si="2"/>
        <v>0</v>
      </c>
      <c r="H52" s="72">
        <v>5</v>
      </c>
      <c r="I52" s="73"/>
      <c r="J52" s="80">
        <f t="shared" si="3"/>
        <v>5</v>
      </c>
      <c r="K52" s="76"/>
      <c r="L52" s="77"/>
      <c r="M52" s="81">
        <f t="shared" si="4"/>
        <v>0</v>
      </c>
      <c r="N52" s="17"/>
      <c r="O52" s="17"/>
      <c r="P52" s="85">
        <f t="shared" si="6"/>
        <v>5</v>
      </c>
      <c r="Q52" s="34" t="str">
        <f t="shared" si="5"/>
        <v>F</v>
      </c>
      <c r="R52" s="20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5.75" thickBot="1" thickTop="1">
      <c r="A53" s="16">
        <v>46</v>
      </c>
      <c r="B53" s="57" t="s">
        <v>25</v>
      </c>
      <c r="C53" s="60"/>
      <c r="D53" s="60"/>
      <c r="E53" s="24"/>
      <c r="F53" s="24"/>
      <c r="G53" s="79">
        <f t="shared" si="2"/>
        <v>0</v>
      </c>
      <c r="H53" s="72"/>
      <c r="I53" s="73"/>
      <c r="J53" s="80">
        <f t="shared" si="3"/>
        <v>0</v>
      </c>
      <c r="K53" s="76"/>
      <c r="L53" s="77"/>
      <c r="M53" s="83">
        <f t="shared" si="4"/>
        <v>0</v>
      </c>
      <c r="N53" s="21"/>
      <c r="O53" s="21"/>
      <c r="P53" s="87">
        <f t="shared" si="6"/>
        <v>0</v>
      </c>
      <c r="Q53" s="22" t="str">
        <f t="shared" si="5"/>
        <v>Neaktivno</v>
      </c>
      <c r="R53" s="20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5.75" thickBot="1" thickTop="1">
      <c r="A54" s="16">
        <v>47</v>
      </c>
      <c r="B54" s="57" t="s">
        <v>34</v>
      </c>
      <c r="C54" s="60"/>
      <c r="D54" s="60"/>
      <c r="E54" s="24"/>
      <c r="F54" s="24"/>
      <c r="G54" s="79">
        <f t="shared" si="2"/>
        <v>0</v>
      </c>
      <c r="H54" s="70">
        <v>16</v>
      </c>
      <c r="I54" s="71"/>
      <c r="J54" s="80">
        <f t="shared" si="3"/>
        <v>16</v>
      </c>
      <c r="K54" s="76"/>
      <c r="L54" s="77"/>
      <c r="M54" s="81">
        <f t="shared" si="4"/>
        <v>0</v>
      </c>
      <c r="N54" s="13"/>
      <c r="O54" s="13"/>
      <c r="P54" s="84">
        <f t="shared" si="6"/>
        <v>16</v>
      </c>
      <c r="Q54" s="14" t="str">
        <f t="shared" si="5"/>
        <v>F</v>
      </c>
      <c r="R54" s="20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5.75" thickBot="1" thickTop="1">
      <c r="A55" s="16">
        <v>48</v>
      </c>
      <c r="B55" s="57" t="s">
        <v>26</v>
      </c>
      <c r="C55" s="60"/>
      <c r="D55" s="60"/>
      <c r="E55" s="24"/>
      <c r="F55" s="24"/>
      <c r="G55" s="79">
        <f t="shared" si="2"/>
        <v>0</v>
      </c>
      <c r="H55" s="70"/>
      <c r="I55" s="71"/>
      <c r="J55" s="80">
        <f t="shared" si="3"/>
        <v>0</v>
      </c>
      <c r="K55" s="76"/>
      <c r="L55" s="77"/>
      <c r="M55" s="81">
        <f t="shared" si="4"/>
        <v>0</v>
      </c>
      <c r="N55" s="17"/>
      <c r="O55" s="17"/>
      <c r="P55" s="85">
        <f t="shared" si="6"/>
        <v>0</v>
      </c>
      <c r="Q55" s="14" t="str">
        <f t="shared" si="5"/>
        <v>Neaktivno</v>
      </c>
      <c r="R55" s="20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5.75" thickBot="1" thickTop="1">
      <c r="A56" s="105">
        <v>49</v>
      </c>
      <c r="B56" s="106" t="s">
        <v>35</v>
      </c>
      <c r="C56" s="96"/>
      <c r="D56" s="96"/>
      <c r="E56" s="95"/>
      <c r="F56" s="95"/>
      <c r="G56" s="107">
        <f t="shared" si="2"/>
        <v>0</v>
      </c>
      <c r="H56" s="97"/>
      <c r="I56" s="98"/>
      <c r="J56" s="99">
        <f t="shared" si="3"/>
        <v>0</v>
      </c>
      <c r="K56" s="100"/>
      <c r="L56" s="101"/>
      <c r="M56" s="102">
        <f t="shared" si="4"/>
        <v>0</v>
      </c>
      <c r="N56" s="21"/>
      <c r="O56" s="21"/>
      <c r="P56" s="87">
        <f t="shared" si="6"/>
        <v>0</v>
      </c>
      <c r="Q56" s="22" t="str">
        <f t="shared" si="5"/>
        <v>Neaktivno</v>
      </c>
      <c r="R56" s="20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18" s="42" customFormat="1" ht="15" thickTop="1">
      <c r="A57" s="18"/>
      <c r="B57" s="52"/>
      <c r="C57" s="36"/>
      <c r="D57" s="36"/>
      <c r="E57" s="18"/>
      <c r="F57" s="18"/>
      <c r="G57" s="37"/>
      <c r="H57" s="38"/>
      <c r="I57" s="37"/>
      <c r="J57" s="39"/>
      <c r="K57" s="35"/>
      <c r="L57" s="35"/>
      <c r="M57" s="35"/>
      <c r="N57" s="35"/>
      <c r="O57" s="35"/>
      <c r="P57" s="40"/>
      <c r="Q57" s="36"/>
      <c r="R57" s="41"/>
    </row>
    <row r="58" spans="1:18" s="42" customFormat="1" ht="15">
      <c r="A58" s="18"/>
      <c r="B58" s="52"/>
      <c r="C58" s="36"/>
      <c r="D58" s="36"/>
      <c r="E58" s="18"/>
      <c r="F58" s="18"/>
      <c r="G58" s="37"/>
      <c r="H58" s="38"/>
      <c r="I58" s="37"/>
      <c r="J58" s="39"/>
      <c r="K58" s="35"/>
      <c r="L58" s="35"/>
      <c r="M58" s="35"/>
      <c r="N58" s="35"/>
      <c r="O58" s="35"/>
      <c r="P58" s="40"/>
      <c r="Q58" s="36"/>
      <c r="R58" s="41"/>
    </row>
    <row r="59" spans="1:18" s="42" customFormat="1" ht="15">
      <c r="A59" s="18"/>
      <c r="B59" s="52"/>
      <c r="C59" s="36"/>
      <c r="D59" s="36"/>
      <c r="E59" s="18"/>
      <c r="F59" s="18"/>
      <c r="G59" s="37"/>
      <c r="H59" s="38"/>
      <c r="I59" s="37"/>
      <c r="J59" s="39"/>
      <c r="K59" s="35"/>
      <c r="L59" s="35"/>
      <c r="M59" s="35"/>
      <c r="N59" s="35"/>
      <c r="O59" s="35"/>
      <c r="P59" s="40"/>
      <c r="Q59" s="36"/>
      <c r="R59" s="41"/>
    </row>
    <row r="60" spans="1:18" s="42" customFormat="1" ht="15">
      <c r="A60" s="18"/>
      <c r="B60" s="52"/>
      <c r="C60" s="36"/>
      <c r="D60" s="36"/>
      <c r="E60" s="18"/>
      <c r="F60" s="18"/>
      <c r="G60" s="37"/>
      <c r="H60" s="38"/>
      <c r="I60" s="37"/>
      <c r="J60" s="39"/>
      <c r="K60" s="35"/>
      <c r="L60" s="35"/>
      <c r="M60" s="35"/>
      <c r="N60" s="35"/>
      <c r="O60" s="35"/>
      <c r="P60" s="40"/>
      <c r="Q60" s="36"/>
      <c r="R60" s="41"/>
    </row>
    <row r="61" spans="1:18" s="42" customFormat="1" ht="15">
      <c r="A61" s="43"/>
      <c r="B61" s="53"/>
      <c r="C61" s="45"/>
      <c r="D61" s="45"/>
      <c r="E61" s="43"/>
      <c r="F61" s="43"/>
      <c r="G61" s="46"/>
      <c r="H61" s="47"/>
      <c r="I61" s="46"/>
      <c r="J61" s="48"/>
      <c r="K61" s="44"/>
      <c r="L61" s="44"/>
      <c r="M61" s="44"/>
      <c r="N61" s="44"/>
      <c r="O61" s="44"/>
      <c r="P61" s="49"/>
      <c r="Q61" s="45"/>
      <c r="R61" s="50"/>
    </row>
    <row r="62" spans="1:18" s="42" customFormat="1" ht="15">
      <c r="A62" s="18"/>
      <c r="B62" s="52"/>
      <c r="C62" s="36"/>
      <c r="D62" s="36"/>
      <c r="E62" s="18"/>
      <c r="F62" s="18"/>
      <c r="G62" s="37"/>
      <c r="H62" s="38"/>
      <c r="I62" s="37"/>
      <c r="J62" s="39"/>
      <c r="K62" s="35"/>
      <c r="L62" s="35"/>
      <c r="M62" s="35"/>
      <c r="N62" s="35"/>
      <c r="O62" s="35"/>
      <c r="P62" s="40"/>
      <c r="Q62" s="36"/>
      <c r="R62" s="41"/>
    </row>
    <row r="63" spans="1:18" s="42" customFormat="1" ht="15">
      <c r="A63" s="18"/>
      <c r="B63" s="52"/>
      <c r="C63" s="36"/>
      <c r="D63" s="36"/>
      <c r="E63" s="18"/>
      <c r="F63" s="18"/>
      <c r="G63" s="37"/>
      <c r="H63" s="38"/>
      <c r="I63" s="37"/>
      <c r="J63" s="39"/>
      <c r="K63" s="35"/>
      <c r="L63" s="35"/>
      <c r="M63" s="35"/>
      <c r="N63" s="35"/>
      <c r="O63" s="35"/>
      <c r="P63" s="40"/>
      <c r="Q63" s="36"/>
      <c r="R63" s="41"/>
    </row>
    <row r="64" spans="1:18" s="42" customFormat="1" ht="15">
      <c r="A64" s="18"/>
      <c r="B64" s="52"/>
      <c r="C64" s="36"/>
      <c r="D64" s="36"/>
      <c r="E64" s="18"/>
      <c r="F64" s="18"/>
      <c r="G64" s="37"/>
      <c r="H64" s="38"/>
      <c r="I64" s="37"/>
      <c r="J64" s="39"/>
      <c r="K64" s="35"/>
      <c r="L64" s="35"/>
      <c r="M64" s="35"/>
      <c r="N64" s="35"/>
      <c r="O64" s="35"/>
      <c r="P64" s="40"/>
      <c r="Q64" s="36"/>
      <c r="R64" s="41"/>
    </row>
    <row r="65" spans="1:18" s="42" customFormat="1" ht="15">
      <c r="A65" s="18"/>
      <c r="B65" s="52"/>
      <c r="C65" s="36"/>
      <c r="D65" s="36"/>
      <c r="E65" s="18"/>
      <c r="F65" s="18"/>
      <c r="G65" s="37"/>
      <c r="H65" s="38"/>
      <c r="I65" s="37"/>
      <c r="J65" s="39"/>
      <c r="K65" s="35"/>
      <c r="L65" s="35"/>
      <c r="M65" s="35"/>
      <c r="N65" s="35"/>
      <c r="O65" s="35"/>
      <c r="P65" s="40"/>
      <c r="Q65" s="36"/>
      <c r="R65" s="41"/>
    </row>
    <row r="66" spans="1:18" s="42" customFormat="1" ht="15">
      <c r="A66" s="43"/>
      <c r="B66" s="53"/>
      <c r="C66" s="45"/>
      <c r="D66" s="45"/>
      <c r="E66" s="43"/>
      <c r="F66" s="43"/>
      <c r="G66" s="46"/>
      <c r="H66" s="47"/>
      <c r="I66" s="46"/>
      <c r="J66" s="48"/>
      <c r="K66" s="44"/>
      <c r="L66" s="44"/>
      <c r="M66" s="44"/>
      <c r="N66" s="44"/>
      <c r="O66" s="44"/>
      <c r="P66" s="49"/>
      <c r="Q66" s="45"/>
      <c r="R66" s="50"/>
    </row>
    <row r="67" spans="1:18" s="42" customFormat="1" ht="15">
      <c r="A67" s="43"/>
      <c r="B67" s="53"/>
      <c r="C67" s="45"/>
      <c r="D67" s="45"/>
      <c r="E67" s="43"/>
      <c r="F67" s="43"/>
      <c r="G67" s="46"/>
      <c r="H67" s="47"/>
      <c r="I67" s="46"/>
      <c r="J67" s="48"/>
      <c r="K67" s="44"/>
      <c r="L67" s="44"/>
      <c r="M67" s="44"/>
      <c r="N67" s="44"/>
      <c r="O67" s="44"/>
      <c r="P67" s="49"/>
      <c r="Q67" s="45"/>
      <c r="R67" s="50"/>
    </row>
    <row r="68" spans="1:18" s="42" customFormat="1" ht="15">
      <c r="A68" s="18"/>
      <c r="B68" s="52"/>
      <c r="C68" s="36"/>
      <c r="D68" s="36"/>
      <c r="E68" s="18"/>
      <c r="F68" s="18"/>
      <c r="G68" s="37"/>
      <c r="H68" s="38"/>
      <c r="I68" s="37"/>
      <c r="J68" s="39"/>
      <c r="K68" s="35"/>
      <c r="L68" s="35"/>
      <c r="M68" s="35"/>
      <c r="N68" s="35"/>
      <c r="O68" s="35"/>
      <c r="P68" s="40"/>
      <c r="Q68" s="36"/>
      <c r="R68" s="41"/>
    </row>
    <row r="69" spans="1:18" s="42" customFormat="1" ht="15">
      <c r="A69" s="18"/>
      <c r="B69" s="52"/>
      <c r="C69" s="36"/>
      <c r="D69" s="36"/>
      <c r="E69" s="18"/>
      <c r="F69" s="18"/>
      <c r="G69" s="37"/>
      <c r="H69" s="38"/>
      <c r="I69" s="37"/>
      <c r="J69" s="39"/>
      <c r="K69" s="35"/>
      <c r="L69" s="35"/>
      <c r="M69" s="35"/>
      <c r="N69" s="35"/>
      <c r="O69" s="35"/>
      <c r="P69" s="40"/>
      <c r="Q69" s="36"/>
      <c r="R69" s="41"/>
    </row>
    <row r="70" s="42" customFormat="1" ht="12.75">
      <c r="B70" s="54"/>
    </row>
    <row r="71" s="42" customFormat="1" ht="12.75">
      <c r="B71" s="54"/>
    </row>
    <row r="72" s="42" customFormat="1" ht="12.75">
      <c r="B72" s="54"/>
    </row>
    <row r="73" s="23" customFormat="1" ht="12.75">
      <c r="B73" s="55"/>
    </row>
    <row r="74" s="23" customFormat="1" ht="12.75">
      <c r="B74" s="55"/>
    </row>
    <row r="75" s="23" customFormat="1" ht="12.75">
      <c r="B75" s="55"/>
    </row>
    <row r="76" s="23" customFormat="1" ht="12.75">
      <c r="B76" s="55"/>
    </row>
    <row r="77" s="23" customFormat="1" ht="12.75">
      <c r="B77" s="55"/>
    </row>
    <row r="78" s="23" customFormat="1" ht="12.75">
      <c r="B78" s="55"/>
    </row>
    <row r="79" s="23" customFormat="1" ht="12.75">
      <c r="B79" s="55"/>
    </row>
    <row r="80" s="23" customFormat="1" ht="12.75">
      <c r="B80" s="55"/>
    </row>
    <row r="81" s="23" customFormat="1" ht="12.75">
      <c r="B81" s="55"/>
    </row>
    <row r="82" s="23" customFormat="1" ht="12.75">
      <c r="B82" s="55"/>
    </row>
    <row r="83" s="23" customFormat="1" ht="12.75">
      <c r="B83" s="55"/>
    </row>
    <row r="84" s="23" customFormat="1" ht="12.75">
      <c r="B84" s="55"/>
    </row>
    <row r="85" s="23" customFormat="1" ht="12.75">
      <c r="B85" s="55"/>
    </row>
    <row r="86" s="23" customFormat="1" ht="12.75">
      <c r="B86" s="55"/>
    </row>
    <row r="87" s="23" customFormat="1" ht="12.75">
      <c r="B87" s="55"/>
    </row>
    <row r="88" s="23" customFormat="1" ht="12.75">
      <c r="B88" s="55"/>
    </row>
    <row r="89" s="23" customFormat="1" ht="12.75">
      <c r="B89" s="55"/>
    </row>
    <row r="90" s="23" customFormat="1" ht="12.75">
      <c r="B90" s="55"/>
    </row>
    <row r="91" s="23" customFormat="1" ht="12.75">
      <c r="B91" s="55"/>
    </row>
    <row r="92" s="23" customFormat="1" ht="12.75">
      <c r="B92" s="55"/>
    </row>
    <row r="93" s="23" customFormat="1" ht="12.75">
      <c r="B93" s="55"/>
    </row>
    <row r="94" s="23" customFormat="1" ht="12.75">
      <c r="B94" s="55"/>
    </row>
    <row r="95" s="23" customFormat="1" ht="12.75">
      <c r="B95" s="55"/>
    </row>
    <row r="96" s="23" customFormat="1" ht="12.75">
      <c r="B96" s="55"/>
    </row>
    <row r="97" s="23" customFormat="1" ht="12.75">
      <c r="B97" s="55"/>
    </row>
    <row r="98" s="23" customFormat="1" ht="12.75">
      <c r="B98" s="55"/>
    </row>
    <row r="99" s="23" customFormat="1" ht="12.75">
      <c r="B99" s="55"/>
    </row>
    <row r="100" s="23" customFormat="1" ht="12.75">
      <c r="B100" s="55"/>
    </row>
    <row r="101" s="23" customFormat="1" ht="12.75">
      <c r="B101" s="55"/>
    </row>
    <row r="102" s="23" customFormat="1" ht="12.75">
      <c r="B102" s="55"/>
    </row>
    <row r="103" s="23" customFormat="1" ht="12.75">
      <c r="B103" s="55"/>
    </row>
    <row r="104" s="23" customFormat="1" ht="12.75">
      <c r="B104" s="55"/>
    </row>
    <row r="105" s="23" customFormat="1" ht="12.75">
      <c r="B105" s="55"/>
    </row>
    <row r="106" s="23" customFormat="1" ht="12.75">
      <c r="B106" s="55"/>
    </row>
    <row r="107" s="23" customFormat="1" ht="12.75">
      <c r="B107" s="55"/>
    </row>
    <row r="108" s="23" customFormat="1" ht="12.75">
      <c r="B108" s="55"/>
    </row>
    <row r="109" s="23" customFormat="1" ht="12.75">
      <c r="B109" s="55"/>
    </row>
    <row r="110" s="23" customFormat="1" ht="12.75">
      <c r="B110" s="55"/>
    </row>
    <row r="111" s="23" customFormat="1" ht="12.75">
      <c r="B111" s="55"/>
    </row>
    <row r="112" s="23" customFormat="1" ht="12.75">
      <c r="B112" s="55"/>
    </row>
    <row r="113" s="23" customFormat="1" ht="12.75">
      <c r="B113" s="55"/>
    </row>
    <row r="114" s="23" customFormat="1" ht="12.75">
      <c r="B114" s="55"/>
    </row>
    <row r="115" s="23" customFormat="1" ht="12.75">
      <c r="B115" s="55"/>
    </row>
    <row r="116" s="23" customFormat="1" ht="12.75">
      <c r="B116" s="55"/>
    </row>
    <row r="117" s="23" customFormat="1" ht="12.75">
      <c r="B117" s="55"/>
    </row>
    <row r="118" s="23" customFormat="1" ht="12.75">
      <c r="B118" s="55"/>
    </row>
  </sheetData>
  <sheetProtection/>
  <mergeCells count="8">
    <mergeCell ref="Q6:Q7"/>
    <mergeCell ref="H6:I6"/>
    <mergeCell ref="K6:L6"/>
    <mergeCell ref="A6:A7"/>
    <mergeCell ref="P6:P7"/>
    <mergeCell ref="J6:J7"/>
    <mergeCell ref="N6:N7"/>
    <mergeCell ref="O6:O7"/>
  </mergeCells>
  <conditionalFormatting sqref="Q119:Q65536 Q63 Q1:Q59">
    <cfRule type="cellIs" priority="21" dxfId="1" operator="equal" stopIfTrue="1">
      <formula>"F"</formula>
    </cfRule>
    <cfRule type="cellIs" priority="22" dxfId="0" operator="equal" stopIfTrue="1">
      <formula>"Neaktivno"</formula>
    </cfRule>
  </conditionalFormatting>
  <conditionalFormatting sqref="Q60:Q62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Q69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Q64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Q66:Q68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Q65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Stankov</cp:lastModifiedBy>
  <cp:lastPrinted>2014-08-20T10:23:08Z</cp:lastPrinted>
  <dcterms:created xsi:type="dcterms:W3CDTF">2006-10-23T10:36:11Z</dcterms:created>
  <dcterms:modified xsi:type="dcterms:W3CDTF">2022-11-27T21:50:11Z</dcterms:modified>
  <cp:category/>
  <cp:version/>
  <cp:contentType/>
  <cp:contentStatus/>
</cp:coreProperties>
</file>